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L:\ПЭО\Муниципальные программы\МП по Дорогам 15-30\!!!!!!!внесение изменений 2025-2027\"/>
    </mc:Choice>
  </mc:AlternateContent>
  <bookViews>
    <workbookView xWindow="0" yWindow="0" windowWidth="28800" windowHeight="12315"/>
  </bookViews>
  <sheets>
    <sheet name="Лист1" sheetId="1" r:id="rId1"/>
  </sheets>
  <definedNames>
    <definedName name="_xlnm.Print_Titles" localSheetId="0">Лист1!$11:$11</definedName>
    <definedName name="_xlnm.Print_Area" localSheetId="0">Лист1!$B$2:$S$26</definedName>
  </definedNames>
  <calcPr calcId="152511"/>
</workbook>
</file>

<file path=xl/calcChain.xml><?xml version="1.0" encoding="utf-8"?>
<calcChain xmlns="http://schemas.openxmlformats.org/spreadsheetml/2006/main">
  <c r="L14" i="1" l="1"/>
  <c r="W20" i="1" l="1"/>
  <c r="W21" i="1"/>
  <c r="D30" i="1"/>
  <c r="E30" i="1"/>
  <c r="F30" i="1"/>
  <c r="G30" i="1"/>
  <c r="H30" i="1"/>
  <c r="I30" i="1"/>
  <c r="J30" i="1"/>
  <c r="K30" i="1"/>
  <c r="C30" i="1"/>
  <c r="S18" i="1"/>
  <c r="W18" i="1" s="1"/>
  <c r="S19" i="1"/>
  <c r="W19" i="1" s="1"/>
  <c r="S20" i="1"/>
  <c r="S21" i="1"/>
  <c r="S23" i="1"/>
  <c r="S24" i="1"/>
  <c r="W24" i="1" s="1"/>
  <c r="S25" i="1"/>
  <c r="W25" i="1" s="1"/>
  <c r="S26" i="1"/>
  <c r="C12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C13" i="1"/>
  <c r="D14" i="1"/>
  <c r="E14" i="1"/>
  <c r="F14" i="1"/>
  <c r="G14" i="1"/>
  <c r="H14" i="1"/>
  <c r="I14" i="1"/>
  <c r="J14" i="1"/>
  <c r="K14" i="1"/>
  <c r="M14" i="1"/>
  <c r="N14" i="1"/>
  <c r="O14" i="1"/>
  <c r="P14" i="1"/>
  <c r="Q14" i="1"/>
  <c r="R14" i="1"/>
  <c r="C14" i="1"/>
  <c r="D15" i="1"/>
  <c r="E15" i="1"/>
  <c r="F15" i="1"/>
  <c r="G15" i="1"/>
  <c r="H15" i="1"/>
  <c r="I15" i="1"/>
  <c r="J15" i="1"/>
  <c r="K15" i="1"/>
  <c r="K12" i="1" s="1"/>
  <c r="L15" i="1"/>
  <c r="M15" i="1"/>
  <c r="N15" i="1"/>
  <c r="O15" i="1"/>
  <c r="P15" i="1"/>
  <c r="Q15" i="1"/>
  <c r="R15" i="1"/>
  <c r="C15" i="1"/>
  <c r="D16" i="1"/>
  <c r="E16" i="1"/>
  <c r="F16" i="1"/>
  <c r="G16" i="1"/>
  <c r="H16" i="1"/>
  <c r="I16" i="1"/>
  <c r="J16" i="1"/>
  <c r="J12" i="1" s="1"/>
  <c r="K16" i="1"/>
  <c r="L16" i="1"/>
  <c r="M16" i="1"/>
  <c r="N16" i="1"/>
  <c r="O16" i="1"/>
  <c r="P16" i="1"/>
  <c r="Q16" i="1"/>
  <c r="R16" i="1"/>
  <c r="C16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C22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C17" i="1"/>
  <c r="D12" i="1"/>
  <c r="E12" i="1"/>
  <c r="F12" i="1"/>
  <c r="G12" i="1"/>
  <c r="H12" i="1"/>
  <c r="I12" i="1"/>
  <c r="R12" i="1" l="1"/>
  <c r="R30" i="1" s="1"/>
  <c r="P12" i="1"/>
  <c r="P30" i="1" s="1"/>
  <c r="N12" i="1"/>
  <c r="N30" i="1" s="1"/>
  <c r="S13" i="1"/>
  <c r="W13" i="1" s="1"/>
  <c r="S17" i="1"/>
  <c r="W17" i="1" s="1"/>
  <c r="Q12" i="1"/>
  <c r="Q30" i="1" s="1"/>
  <c r="W23" i="1"/>
  <c r="M12" i="1"/>
  <c r="M30" i="1" s="1"/>
  <c r="L12" i="1"/>
  <c r="L30" i="1" s="1"/>
  <c r="O12" i="1"/>
  <c r="O30" i="1" s="1"/>
  <c r="S14" i="1"/>
  <c r="W14" i="1" s="1"/>
  <c r="S22" i="1"/>
  <c r="W22" i="1" s="1"/>
  <c r="S15" i="1"/>
  <c r="W15" i="1" s="1"/>
  <c r="W26" i="1"/>
  <c r="S16" i="1"/>
  <c r="S12" i="1" l="1"/>
  <c r="W16" i="1"/>
  <c r="S30" i="1" l="1"/>
  <c r="W12" i="1"/>
</calcChain>
</file>

<file path=xl/sharedStrings.xml><?xml version="1.0" encoding="utf-8"?>
<sst xmlns="http://schemas.openxmlformats.org/spreadsheetml/2006/main" count="38" uniqueCount="30">
  <si>
    <t>Сумма расходов по годам реализации, тыс. рублей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</si>
  <si>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</si>
  <si>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</si>
  <si>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</si>
  <si>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</si>
  <si>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</si>
  <si>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</si>
  <si>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</si>
  <si>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</si>
  <si>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</si>
  <si>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</si>
  <si>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</si>
  <si>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</si>
  <si>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</si>
  <si>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</si>
  <si>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</si>
  <si>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</si>
  <si>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Всего:</t>
  </si>
  <si>
    <t> </t>
  </si>
  <si>
    <t>Всего финансовых затрат, в том числе:</t>
  </si>
  <si>
    <t>из городского бюджета</t>
  </si>
  <si>
    <t>из краевого бюджета</t>
  </si>
  <si>
    <t>из федерального бюджета</t>
  </si>
  <si>
    <t>из внебюджетных источников</t>
  </si>
  <si>
    <t>Капитальные вложения, в том числе:</t>
  </si>
  <si>
    <t>Прочие расходы, в том числе:</t>
  </si>
  <si>
    <t>Источники и направления
расходов</t>
  </si>
  <si>
    <t xml:space="preserve">Приложение 5
к постановлению 
администрации города 
от __________ №_____
</t>
  </si>
  <si>
    <t xml:space="preserve">ОБЪЕМ
финансовых ресурсов, необходимых для реализации Программы
</t>
  </si>
  <si>
    <t xml:space="preserve">Приложение 4
к муниципальной программе
«Развитие дорожно-
транспортной системы города Барнаула на 2015-2030 годы»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</si>
</sst>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"/>
  </numFmts>
  <fonts count="5" x14ac:knownFonts="1">
    <font>
      <sz val="11"/>
      <name val="Calibri"/>
    </font>
    <font>
      <sz val="12"/>
      <name val="XO Thames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3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1" fillId="0" borderId="0" xfId="0" applyFont="1"/>
    <xf numFmtId="0" fontId="3" fillId="0" borderId="0" xfId="0" applyFont="1"/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7" xfId="0" applyFont="1" applyBorder="1" applyAlignment="1">
      <alignment vertical="top" wrapText="1"/>
    </xf>
    <xf numFmtId="164" fontId="2" fillId="0" borderId="6" xfId="0" applyNumberFormat="1" applyFont="1" applyBorder="1" applyAlignment="1">
      <alignment vertical="center"/>
    </xf>
    <xf numFmtId="0" fontId="3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165" fontId="2" fillId="0" borderId="6" xfId="0" applyNumberFormat="1" applyFont="1" applyBorder="1" applyAlignment="1">
      <alignment vertical="center"/>
    </xf>
    <xf numFmtId="165" fontId="1" fillId="0" borderId="0" xfId="0" applyNumberFormat="1" applyFont="1"/>
    <xf numFmtId="164" fontId="1" fillId="0" borderId="0" xfId="0" applyNumberFormat="1" applyFont="1"/>
    <xf numFmtId="4" fontId="1" fillId="0" borderId="0" xfId="0" applyNumberFormat="1" applyFont="1"/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1" fillId="2" borderId="0" xfId="0" applyFont="1" applyFill="1"/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top"/>
    </xf>
    <xf numFmtId="164" fontId="2" fillId="2" borderId="6" xfId="0" applyNumberFormat="1" applyFont="1" applyFill="1" applyBorder="1" applyAlignment="1">
      <alignment vertical="center"/>
    </xf>
    <xf numFmtId="4" fontId="1" fillId="2" borderId="0" xfId="0" applyNumberFormat="1" applyFont="1" applyFill="1"/>
    <xf numFmtId="165" fontId="1" fillId="2" borderId="0" xfId="0" applyNumberFormat="1" applyFont="1" applyFill="1"/>
    <xf numFmtId="165" fontId="2" fillId="2" borderId="6" xfId="0" applyNumberFormat="1" applyFont="1" applyFill="1" applyBorder="1" applyAlignment="1">
      <alignment vertical="center"/>
    </xf>
    <xf numFmtId="0" fontId="4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XO Thames"/>
        <a:ea typeface=""/>
        <a:cs typeface=""/>
      </a:majorFont>
      <a:minorFont>
        <a:latin typeface="XO Thames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>
          <a:solidFill>
            <a:schemeClr val="phClr">
              <a:shade val="95000"/>
              <a:satMod val="105000"/>
            </a:schemeClr>
          </a:solidFill>
        </a:ln>
        <a:ln>
          <a:solidFill>
            <a:schemeClr val="phClr"/>
          </a:solidFill>
        </a:ln>
        <a:ln>
          <a:solidFill>
            <a:schemeClr val="phClr"/>
          </a:solidFill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31"/>
  <sheetViews>
    <sheetView tabSelected="1" zoomScale="70" zoomScaleNormal="70" zoomScalePageLayoutView="60" workbookViewId="0">
      <selection activeCell="A28" sqref="A28:XFD31"/>
    </sheetView>
  </sheetViews>
  <sheetFormatPr defaultColWidth="10.7109375" defaultRowHeight="15.75" x14ac:dyDescent="0.25"/>
  <cols>
    <col min="1" max="1" width="10.7109375" bestFit="1" customWidth="1"/>
    <col min="2" max="2" width="22.28515625" customWidth="1"/>
    <col min="3" max="3" width="14.140625" customWidth="1"/>
    <col min="4" max="4" width="14.28515625" customWidth="1"/>
    <col min="5" max="5" width="14.5703125" customWidth="1"/>
    <col min="6" max="6" width="14.140625" customWidth="1"/>
    <col min="7" max="8" width="14.85546875" customWidth="1"/>
    <col min="9" max="9" width="14.7109375" customWidth="1"/>
    <col min="10" max="10" width="15.5703125" customWidth="1"/>
    <col min="11" max="11" width="15.42578125" customWidth="1"/>
    <col min="12" max="12" width="16.28515625" customWidth="1"/>
    <col min="13" max="13" width="19.7109375" customWidth="1"/>
    <col min="14" max="14" width="19.85546875" customWidth="1"/>
    <col min="15" max="15" width="18.85546875" customWidth="1"/>
    <col min="16" max="16" width="19.7109375" style="17" customWidth="1"/>
    <col min="17" max="17" width="20" customWidth="1"/>
    <col min="18" max="18" width="19.85546875" customWidth="1"/>
    <col min="19" max="19" width="20.42578125" customWidth="1"/>
    <col min="21" max="21" width="16.85546875" hidden="1" customWidth="1"/>
    <col min="22" max="22" width="0" hidden="1" customWidth="1"/>
    <col min="23" max="23" width="20.7109375" hidden="1" customWidth="1"/>
  </cols>
  <sheetData>
    <row r="2" spans="2:23" ht="170.25" customHeight="1" x14ac:dyDescent="0.25">
      <c r="O2" s="25" t="s">
        <v>27</v>
      </c>
      <c r="P2" s="25"/>
      <c r="Q2" s="25"/>
      <c r="R2" s="25"/>
      <c r="S2" s="25"/>
    </row>
    <row r="3" spans="2:23" ht="9" customHeight="1" x14ac:dyDescent="0.4">
      <c r="P3" s="15"/>
      <c r="Q3" s="1"/>
      <c r="R3" s="1"/>
      <c r="S3" s="1"/>
    </row>
    <row r="4" spans="2:23" ht="207" customHeight="1" x14ac:dyDescent="0.25">
      <c r="O4" s="25" t="s">
        <v>29</v>
      </c>
      <c r="P4" s="25"/>
      <c r="Q4" s="25"/>
      <c r="R4" s="25"/>
      <c r="S4" s="25"/>
    </row>
    <row r="5" spans="2:23" ht="10.5" customHeight="1" x14ac:dyDescent="0.4">
      <c r="P5" s="16"/>
      <c r="Q5" s="7"/>
      <c r="R5" s="7"/>
      <c r="S5" s="7"/>
    </row>
    <row r="6" spans="2:23" ht="79.5" customHeight="1" x14ac:dyDescent="0.25">
      <c r="B6" s="31" t="s">
        <v>28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</row>
    <row r="7" spans="2:23" ht="9.75" customHeight="1" x14ac:dyDescent="0.25"/>
    <row r="8" spans="2:23" ht="18.75" x14ac:dyDescent="0.25">
      <c r="B8" s="29" t="s">
        <v>26</v>
      </c>
      <c r="C8" s="26" t="s">
        <v>0</v>
      </c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8"/>
    </row>
    <row r="9" spans="2:23" ht="39.75" customHeight="1" x14ac:dyDescent="0.25">
      <c r="B9" s="30"/>
      <c r="C9" s="2" t="s">
        <v>1</v>
      </c>
      <c r="D9" s="3" t="s">
        <v>2</v>
      </c>
      <c r="E9" s="3" t="s">
        <v>3</v>
      </c>
      <c r="F9" s="3" t="s">
        <v>4</v>
      </c>
      <c r="G9" s="3" t="s">
        <v>5</v>
      </c>
      <c r="H9" s="3" t="s">
        <v>6</v>
      </c>
      <c r="I9" s="3" t="s">
        <v>7</v>
      </c>
      <c r="J9" s="3" t="s">
        <v>8</v>
      </c>
      <c r="K9" s="3" t="s">
        <v>9</v>
      </c>
      <c r="L9" s="3" t="s">
        <v>10</v>
      </c>
      <c r="M9" s="3" t="s">
        <v>11</v>
      </c>
      <c r="N9" s="3" t="s">
        <v>12</v>
      </c>
      <c r="O9" s="3" t="s">
        <v>13</v>
      </c>
      <c r="P9" s="18" t="s">
        <v>14</v>
      </c>
      <c r="Q9" s="3" t="s">
        <v>15</v>
      </c>
      <c r="R9" s="3" t="s">
        <v>16</v>
      </c>
      <c r="S9" s="3" t="s">
        <v>17</v>
      </c>
    </row>
    <row r="10" spans="2:23" ht="3.75" customHeight="1" x14ac:dyDescent="0.3">
      <c r="B10" s="8" t="s">
        <v>18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19"/>
      <c r="Q10" s="4"/>
      <c r="R10" s="4"/>
      <c r="S10" s="4"/>
    </row>
    <row r="11" spans="2:23" ht="18.75" x14ac:dyDescent="0.25">
      <c r="B11" s="9">
        <v>1</v>
      </c>
      <c r="C11" s="10">
        <v>2</v>
      </c>
      <c r="D11" s="10">
        <v>3</v>
      </c>
      <c r="E11" s="10">
        <v>4</v>
      </c>
      <c r="F11" s="10">
        <v>5</v>
      </c>
      <c r="G11" s="10">
        <v>6</v>
      </c>
      <c r="H11" s="10">
        <v>7</v>
      </c>
      <c r="I11" s="10">
        <v>8</v>
      </c>
      <c r="J11" s="10">
        <v>9</v>
      </c>
      <c r="K11" s="10">
        <v>10</v>
      </c>
      <c r="L11" s="10">
        <v>11</v>
      </c>
      <c r="M11" s="10">
        <v>12</v>
      </c>
      <c r="N11" s="10">
        <v>13</v>
      </c>
      <c r="O11" s="10">
        <v>14</v>
      </c>
      <c r="P11" s="20">
        <v>15</v>
      </c>
      <c r="Q11" s="10">
        <v>16</v>
      </c>
      <c r="R11" s="10">
        <v>17</v>
      </c>
      <c r="S11" s="10">
        <v>18</v>
      </c>
    </row>
    <row r="12" spans="2:23" ht="62.25" customHeight="1" x14ac:dyDescent="0.25">
      <c r="B12" s="5" t="s">
        <v>19</v>
      </c>
      <c r="C12" s="11">
        <f>C13+C14+C15+C16</f>
        <v>1331058.3</v>
      </c>
      <c r="D12" s="11">
        <f t="shared" ref="D12:R12" si="0">D13+D14+D15+D16</f>
        <v>1526508.5000000002</v>
      </c>
      <c r="E12" s="11">
        <f t="shared" si="0"/>
        <v>2490024.2999999998</v>
      </c>
      <c r="F12" s="11">
        <f t="shared" si="0"/>
        <v>2240192</v>
      </c>
      <c r="G12" s="11">
        <f t="shared" si="0"/>
        <v>2322505.2000000002</v>
      </c>
      <c r="H12" s="11">
        <f t="shared" si="0"/>
        <v>2590617.7999999998</v>
      </c>
      <c r="I12" s="11">
        <f t="shared" si="0"/>
        <v>2698587.1</v>
      </c>
      <c r="J12" s="11">
        <f t="shared" si="0"/>
        <v>4587368.7</v>
      </c>
      <c r="K12" s="11">
        <f t="shared" si="0"/>
        <v>4234988.4000000004</v>
      </c>
      <c r="L12" s="11">
        <f t="shared" si="0"/>
        <v>4852112.5</v>
      </c>
      <c r="M12" s="6">
        <f t="shared" si="0"/>
        <v>4407785.9999999991</v>
      </c>
      <c r="N12" s="6">
        <f t="shared" si="0"/>
        <v>4124615.3000000003</v>
      </c>
      <c r="O12" s="6">
        <f t="shared" si="0"/>
        <v>4308655.7</v>
      </c>
      <c r="P12" s="21">
        <f t="shared" si="0"/>
        <v>7205967.0999999996</v>
      </c>
      <c r="Q12" s="6">
        <f t="shared" si="0"/>
        <v>8608358.0000000019</v>
      </c>
      <c r="R12" s="6">
        <f t="shared" si="0"/>
        <v>9884849.4000000022</v>
      </c>
      <c r="S12" s="6">
        <f>S13+S14+S15+S16</f>
        <v>67414194.299999997</v>
      </c>
      <c r="U12" s="14">
        <v>130077844.8</v>
      </c>
      <c r="W12" s="13">
        <f>S12-U12</f>
        <v>-62663650.5</v>
      </c>
    </row>
    <row r="13" spans="2:23" ht="37.5" x14ac:dyDescent="0.25">
      <c r="B13" s="5" t="s">
        <v>20</v>
      </c>
      <c r="C13" s="11">
        <f>C18+C23</f>
        <v>1133379</v>
      </c>
      <c r="D13" s="11">
        <f t="shared" ref="D13:R13" si="1">D18+D23</f>
        <v>1270746.8</v>
      </c>
      <c r="E13" s="11">
        <f t="shared" si="1"/>
        <v>1444909.6</v>
      </c>
      <c r="F13" s="11">
        <f t="shared" si="1"/>
        <v>1232454.1000000001</v>
      </c>
      <c r="G13" s="11">
        <f t="shared" si="1"/>
        <v>1224119.6000000001</v>
      </c>
      <c r="H13" s="11">
        <f t="shared" si="1"/>
        <v>1344327.7</v>
      </c>
      <c r="I13" s="11">
        <f t="shared" si="1"/>
        <v>1768120.8</v>
      </c>
      <c r="J13" s="11">
        <f t="shared" si="1"/>
        <v>1948387.3</v>
      </c>
      <c r="K13" s="11">
        <f t="shared" si="1"/>
        <v>2275005.3000000003</v>
      </c>
      <c r="L13" s="11">
        <f t="shared" si="1"/>
        <v>3066775.3</v>
      </c>
      <c r="M13" s="6">
        <f t="shared" si="1"/>
        <v>3565576.3</v>
      </c>
      <c r="N13" s="6">
        <f t="shared" si="1"/>
        <v>3466812.6</v>
      </c>
      <c r="O13" s="6">
        <f t="shared" si="1"/>
        <v>3643426.6</v>
      </c>
      <c r="P13" s="21">
        <f t="shared" si="1"/>
        <v>7070266.2999999998</v>
      </c>
      <c r="Q13" s="6">
        <f t="shared" si="1"/>
        <v>8467155.6000000015</v>
      </c>
      <c r="R13" s="6">
        <f t="shared" si="1"/>
        <v>9737921.6000000015</v>
      </c>
      <c r="S13" s="6">
        <f>S18+S23</f>
        <v>52659384.5</v>
      </c>
      <c r="U13" s="14">
        <v>113543270.2</v>
      </c>
      <c r="W13" s="13">
        <f t="shared" ref="W13:W26" si="2">S13-U13</f>
        <v>-60883885.700000003</v>
      </c>
    </row>
    <row r="14" spans="2:23" ht="36.75" customHeight="1" x14ac:dyDescent="0.25">
      <c r="B14" s="5" t="s">
        <v>21</v>
      </c>
      <c r="C14" s="11">
        <f>C19+C24</f>
        <v>146744.29999999999</v>
      </c>
      <c r="D14" s="11">
        <f t="shared" ref="D14:R14" si="3">D19+D24</f>
        <v>220251.1</v>
      </c>
      <c r="E14" s="11">
        <f t="shared" si="3"/>
        <v>374553.7</v>
      </c>
      <c r="F14" s="11">
        <f t="shared" si="3"/>
        <v>339212.9</v>
      </c>
      <c r="G14" s="11">
        <f t="shared" si="3"/>
        <v>377445.6</v>
      </c>
      <c r="H14" s="11">
        <f t="shared" si="3"/>
        <v>313216.10000000003</v>
      </c>
      <c r="I14" s="11">
        <f t="shared" si="3"/>
        <v>701254.89999999991</v>
      </c>
      <c r="J14" s="11">
        <f t="shared" si="3"/>
        <v>2126769.5</v>
      </c>
      <c r="K14" s="11">
        <f t="shared" si="3"/>
        <v>1685438.7000000002</v>
      </c>
      <c r="L14" s="24">
        <f>L19+L24</f>
        <v>1634060.7</v>
      </c>
      <c r="M14" s="6">
        <f t="shared" si="3"/>
        <v>683503.39999999991</v>
      </c>
      <c r="N14" s="6">
        <f t="shared" si="3"/>
        <v>381128.7</v>
      </c>
      <c r="O14" s="6">
        <f t="shared" si="3"/>
        <v>381152.2</v>
      </c>
      <c r="P14" s="21">
        <f t="shared" si="3"/>
        <v>0</v>
      </c>
      <c r="Q14" s="6">
        <f t="shared" si="3"/>
        <v>0</v>
      </c>
      <c r="R14" s="6">
        <f t="shared" si="3"/>
        <v>0</v>
      </c>
      <c r="S14" s="6">
        <f>S19+S24</f>
        <v>9364731.8000000007</v>
      </c>
      <c r="U14" s="14">
        <v>11708950.300000001</v>
      </c>
      <c r="W14" s="13">
        <f t="shared" si="2"/>
        <v>-2344218.5</v>
      </c>
    </row>
    <row r="15" spans="2:23" ht="40.5" customHeight="1" x14ac:dyDescent="0.25">
      <c r="B15" s="5" t="s">
        <v>22</v>
      </c>
      <c r="C15" s="11">
        <f>C20+C25</f>
        <v>0</v>
      </c>
      <c r="D15" s="11">
        <f t="shared" ref="D15:R15" si="4">D20+D25</f>
        <v>1400</v>
      </c>
      <c r="E15" s="11">
        <f t="shared" si="4"/>
        <v>638455.5</v>
      </c>
      <c r="F15" s="11">
        <f t="shared" si="4"/>
        <v>637965</v>
      </c>
      <c r="G15" s="11">
        <f t="shared" si="4"/>
        <v>690000</v>
      </c>
      <c r="H15" s="11">
        <f t="shared" si="4"/>
        <v>885600</v>
      </c>
      <c r="I15" s="11">
        <f t="shared" si="4"/>
        <v>29700</v>
      </c>
      <c r="J15" s="11">
        <f t="shared" si="4"/>
        <v>508257.2</v>
      </c>
      <c r="K15" s="11">
        <f t="shared" si="4"/>
        <v>177067</v>
      </c>
      <c r="L15" s="11">
        <f t="shared" si="4"/>
        <v>41564.9</v>
      </c>
      <c r="M15" s="6">
        <f t="shared" si="4"/>
        <v>38253.699999999997</v>
      </c>
      <c r="N15" s="6">
        <f t="shared" si="4"/>
        <v>151339.79999999999</v>
      </c>
      <c r="O15" s="6">
        <f t="shared" si="4"/>
        <v>153662.70000000001</v>
      </c>
      <c r="P15" s="21">
        <f t="shared" si="4"/>
        <v>0</v>
      </c>
      <c r="Q15" s="6">
        <f t="shared" si="4"/>
        <v>0</v>
      </c>
      <c r="R15" s="6">
        <f t="shared" si="4"/>
        <v>0</v>
      </c>
      <c r="S15" s="6">
        <f>S20+S25</f>
        <v>3953265.8</v>
      </c>
      <c r="U15" s="14">
        <v>3826500.3</v>
      </c>
      <c r="W15" s="13">
        <f t="shared" si="2"/>
        <v>126765.5</v>
      </c>
    </row>
    <row r="16" spans="2:23" ht="38.25" customHeight="1" x14ac:dyDescent="0.25">
      <c r="B16" s="5" t="s">
        <v>23</v>
      </c>
      <c r="C16" s="11">
        <f>C21+C26</f>
        <v>50935</v>
      </c>
      <c r="D16" s="11">
        <f t="shared" ref="D16:R16" si="5">D21+D26</f>
        <v>34110.6</v>
      </c>
      <c r="E16" s="11">
        <f t="shared" si="5"/>
        <v>32105.5</v>
      </c>
      <c r="F16" s="11">
        <f t="shared" si="5"/>
        <v>30560</v>
      </c>
      <c r="G16" s="11">
        <f t="shared" si="5"/>
        <v>30940</v>
      </c>
      <c r="H16" s="11">
        <f t="shared" si="5"/>
        <v>47474</v>
      </c>
      <c r="I16" s="11">
        <f t="shared" si="5"/>
        <v>199511.4</v>
      </c>
      <c r="J16" s="11">
        <f t="shared" si="5"/>
        <v>3954.7</v>
      </c>
      <c r="K16" s="11">
        <f t="shared" si="5"/>
        <v>97477.4</v>
      </c>
      <c r="L16" s="11">
        <f t="shared" si="5"/>
        <v>109711.6</v>
      </c>
      <c r="M16" s="6">
        <f t="shared" si="5"/>
        <v>120452.6</v>
      </c>
      <c r="N16" s="6">
        <f t="shared" si="5"/>
        <v>125334.2</v>
      </c>
      <c r="O16" s="6">
        <f t="shared" si="5"/>
        <v>130414.2</v>
      </c>
      <c r="P16" s="21">
        <f t="shared" si="5"/>
        <v>135700.79999999999</v>
      </c>
      <c r="Q16" s="6">
        <f t="shared" si="5"/>
        <v>141202.4</v>
      </c>
      <c r="R16" s="6">
        <f t="shared" si="5"/>
        <v>146927.79999999999</v>
      </c>
      <c r="S16" s="6">
        <f>S21+S26</f>
        <v>1436812.1999999997</v>
      </c>
      <c r="U16" s="14">
        <v>999124</v>
      </c>
      <c r="W16" s="13">
        <f t="shared" si="2"/>
        <v>437688.19999999972</v>
      </c>
    </row>
    <row r="17" spans="2:23" ht="56.25" x14ac:dyDescent="0.25">
      <c r="B17" s="5" t="s">
        <v>24</v>
      </c>
      <c r="C17" s="11">
        <f>C18+C19+C20+C21</f>
        <v>196598.6</v>
      </c>
      <c r="D17" s="11">
        <f t="shared" ref="D17:R17" si="6">D18+D19+D20+D21</f>
        <v>178919.5</v>
      </c>
      <c r="E17" s="11">
        <f t="shared" si="6"/>
        <v>410833</v>
      </c>
      <c r="F17" s="11">
        <f t="shared" si="6"/>
        <v>188787.1</v>
      </c>
      <c r="G17" s="11">
        <f t="shared" si="6"/>
        <v>551412.1</v>
      </c>
      <c r="H17" s="11">
        <f t="shared" si="6"/>
        <v>573169.4</v>
      </c>
      <c r="I17" s="11">
        <f t="shared" si="6"/>
        <v>348333.60000000003</v>
      </c>
      <c r="J17" s="11">
        <f t="shared" si="6"/>
        <v>1901977.4</v>
      </c>
      <c r="K17" s="11">
        <f t="shared" si="6"/>
        <v>1194455.7999999998</v>
      </c>
      <c r="L17" s="11">
        <f t="shared" si="6"/>
        <v>861423.7</v>
      </c>
      <c r="M17" s="6">
        <f t="shared" si="6"/>
        <v>239936.99906</v>
      </c>
      <c r="N17" s="6">
        <f t="shared" si="6"/>
        <v>203000</v>
      </c>
      <c r="O17" s="6">
        <f t="shared" si="6"/>
        <v>216000</v>
      </c>
      <c r="P17" s="21">
        <f t="shared" si="6"/>
        <v>1277319.7</v>
      </c>
      <c r="Q17" s="6">
        <f t="shared" si="6"/>
        <v>2506374.7000000002</v>
      </c>
      <c r="R17" s="6">
        <f t="shared" si="6"/>
        <v>3576607.7</v>
      </c>
      <c r="S17" s="6">
        <f>S18+S19+S20+S21</f>
        <v>14425149.29906</v>
      </c>
      <c r="U17" s="14">
        <v>23217548.800000001</v>
      </c>
      <c r="W17" s="13">
        <f t="shared" si="2"/>
        <v>-8792399.5009400006</v>
      </c>
    </row>
    <row r="18" spans="2:23" ht="37.5" x14ac:dyDescent="0.25">
      <c r="B18" s="5" t="s">
        <v>20</v>
      </c>
      <c r="C18" s="11">
        <v>196148.6</v>
      </c>
      <c r="D18" s="11">
        <v>178469.5</v>
      </c>
      <c r="E18" s="11">
        <v>217804.5</v>
      </c>
      <c r="F18" s="11">
        <v>188787.1</v>
      </c>
      <c r="G18" s="11">
        <v>172642.5</v>
      </c>
      <c r="H18" s="11">
        <v>157681.4</v>
      </c>
      <c r="I18" s="11">
        <v>189141</v>
      </c>
      <c r="J18" s="11">
        <v>231883.8</v>
      </c>
      <c r="K18" s="11">
        <v>210984.7</v>
      </c>
      <c r="L18" s="11">
        <v>120191</v>
      </c>
      <c r="M18" s="6">
        <v>190000</v>
      </c>
      <c r="N18" s="6">
        <v>203000</v>
      </c>
      <c r="O18" s="6">
        <v>216000</v>
      </c>
      <c r="P18" s="21">
        <v>1277319.7</v>
      </c>
      <c r="Q18" s="6">
        <v>2506374.7000000002</v>
      </c>
      <c r="R18" s="6">
        <v>3576607.7</v>
      </c>
      <c r="S18" s="6">
        <f t="shared" ref="S18:S20" si="7">SUM(C18:R18)</f>
        <v>9833036.1999999993</v>
      </c>
      <c r="U18" s="14">
        <v>18095593.300000001</v>
      </c>
      <c r="W18" s="13">
        <f t="shared" si="2"/>
        <v>-8262557.1000000015</v>
      </c>
    </row>
    <row r="19" spans="2:23" ht="39" customHeight="1" x14ac:dyDescent="0.25">
      <c r="B19" s="5" t="s">
        <v>21</v>
      </c>
      <c r="C19" s="11">
        <v>0</v>
      </c>
      <c r="D19" s="11">
        <v>0</v>
      </c>
      <c r="E19" s="11">
        <v>192573</v>
      </c>
      <c r="F19" s="11">
        <v>0</v>
      </c>
      <c r="G19" s="11">
        <v>0</v>
      </c>
      <c r="H19" s="11">
        <v>16679.7</v>
      </c>
      <c r="I19" s="11">
        <v>129081.2</v>
      </c>
      <c r="J19" s="11">
        <v>1211381.7</v>
      </c>
      <c r="K19" s="11">
        <v>879382.3</v>
      </c>
      <c r="L19" s="24">
        <v>741232.7</v>
      </c>
      <c r="M19" s="6">
        <v>49936.999060000002</v>
      </c>
      <c r="N19" s="6">
        <v>0</v>
      </c>
      <c r="O19" s="6">
        <v>0</v>
      </c>
      <c r="P19" s="21">
        <v>0</v>
      </c>
      <c r="Q19" s="6">
        <v>0</v>
      </c>
      <c r="R19" s="6">
        <v>0</v>
      </c>
      <c r="S19" s="6">
        <f t="shared" si="7"/>
        <v>3220267.5990600004</v>
      </c>
      <c r="U19" s="14">
        <v>3750110</v>
      </c>
      <c r="W19" s="13">
        <f t="shared" si="2"/>
        <v>-529842.40093999961</v>
      </c>
    </row>
    <row r="20" spans="2:23" ht="37.5" customHeight="1" x14ac:dyDescent="0.25">
      <c r="B20" s="5" t="s">
        <v>22</v>
      </c>
      <c r="C20" s="11">
        <v>0</v>
      </c>
      <c r="D20" s="11">
        <v>0</v>
      </c>
      <c r="E20" s="11">
        <v>0</v>
      </c>
      <c r="F20" s="11">
        <v>0</v>
      </c>
      <c r="G20" s="11">
        <v>378429.6</v>
      </c>
      <c r="H20" s="11">
        <v>398434.3</v>
      </c>
      <c r="I20" s="11">
        <v>29700</v>
      </c>
      <c r="J20" s="11">
        <v>458257.2</v>
      </c>
      <c r="K20" s="11">
        <v>103611.4</v>
      </c>
      <c r="L20" s="11">
        <v>0</v>
      </c>
      <c r="M20" s="6">
        <v>0</v>
      </c>
      <c r="N20" s="6">
        <v>0</v>
      </c>
      <c r="O20" s="6">
        <v>0</v>
      </c>
      <c r="P20" s="21">
        <v>0</v>
      </c>
      <c r="Q20" s="6">
        <v>0</v>
      </c>
      <c r="R20" s="6">
        <v>0</v>
      </c>
      <c r="S20" s="6">
        <f t="shared" si="7"/>
        <v>1368432.4999999998</v>
      </c>
      <c r="U20" s="14">
        <v>1368432.5</v>
      </c>
      <c r="W20" s="13">
        <f t="shared" si="2"/>
        <v>0</v>
      </c>
    </row>
    <row r="21" spans="2:23" ht="36" customHeight="1" x14ac:dyDescent="0.25">
      <c r="B21" s="5" t="s">
        <v>23</v>
      </c>
      <c r="C21" s="11">
        <v>450</v>
      </c>
      <c r="D21" s="11">
        <v>450</v>
      </c>
      <c r="E21" s="11">
        <v>455.5</v>
      </c>
      <c r="F21" s="11">
        <v>0</v>
      </c>
      <c r="G21" s="11">
        <v>340</v>
      </c>
      <c r="H21" s="11">
        <v>374</v>
      </c>
      <c r="I21" s="11">
        <v>411.4</v>
      </c>
      <c r="J21" s="11">
        <v>454.7</v>
      </c>
      <c r="K21" s="11">
        <v>477.4</v>
      </c>
      <c r="L21" s="11">
        <v>0</v>
      </c>
      <c r="M21" s="6">
        <v>0</v>
      </c>
      <c r="N21" s="6">
        <v>0</v>
      </c>
      <c r="O21" s="6">
        <v>0</v>
      </c>
      <c r="P21" s="21">
        <v>0</v>
      </c>
      <c r="Q21" s="6">
        <v>0</v>
      </c>
      <c r="R21" s="6">
        <v>0</v>
      </c>
      <c r="S21" s="6">
        <f>SUM(C21:R21)</f>
        <v>3413</v>
      </c>
      <c r="U21" s="14">
        <v>3413</v>
      </c>
      <c r="W21" s="13">
        <f t="shared" si="2"/>
        <v>0</v>
      </c>
    </row>
    <row r="22" spans="2:23" ht="41.25" customHeight="1" x14ac:dyDescent="0.25">
      <c r="B22" s="5" t="s">
        <v>25</v>
      </c>
      <c r="C22" s="11">
        <f>C23+C24+C25+C26</f>
        <v>1134459.7</v>
      </c>
      <c r="D22" s="11">
        <f t="shared" ref="D22:R22" si="8">D23+D24+D25+D26</f>
        <v>1347589.0000000002</v>
      </c>
      <c r="E22" s="11">
        <f t="shared" si="8"/>
        <v>2079191.3</v>
      </c>
      <c r="F22" s="11">
        <f t="shared" si="8"/>
        <v>2051404.9</v>
      </c>
      <c r="G22" s="11">
        <f t="shared" si="8"/>
        <v>1771093.1</v>
      </c>
      <c r="H22" s="11">
        <f t="shared" si="8"/>
        <v>2017448.4000000001</v>
      </c>
      <c r="I22" s="11">
        <f t="shared" si="8"/>
        <v>2350253.5</v>
      </c>
      <c r="J22" s="11">
        <f t="shared" si="8"/>
        <v>2685391.3</v>
      </c>
      <c r="K22" s="11">
        <f t="shared" si="8"/>
        <v>3040532.6</v>
      </c>
      <c r="L22" s="11">
        <f t="shared" si="8"/>
        <v>3990688.8</v>
      </c>
      <c r="M22" s="6">
        <f t="shared" si="8"/>
        <v>4167849.0009400002</v>
      </c>
      <c r="N22" s="6">
        <f t="shared" si="8"/>
        <v>3921615.3000000003</v>
      </c>
      <c r="O22" s="6">
        <f t="shared" si="8"/>
        <v>4092655.7000000007</v>
      </c>
      <c r="P22" s="21">
        <f t="shared" si="8"/>
        <v>5928647.3999999994</v>
      </c>
      <c r="Q22" s="6">
        <f t="shared" si="8"/>
        <v>6101983.3000000007</v>
      </c>
      <c r="R22" s="6">
        <f t="shared" si="8"/>
        <v>6308241.7000000002</v>
      </c>
      <c r="S22" s="6">
        <f>S23+S24+S25+S26</f>
        <v>52989045.000939995</v>
      </c>
      <c r="U22" s="14">
        <v>106860296</v>
      </c>
      <c r="W22" s="13">
        <f t="shared" si="2"/>
        <v>-53871250.999060005</v>
      </c>
    </row>
    <row r="23" spans="2:23" ht="37.5" x14ac:dyDescent="0.25">
      <c r="B23" s="5" t="s">
        <v>20</v>
      </c>
      <c r="C23" s="11">
        <v>937230.4</v>
      </c>
      <c r="D23" s="11">
        <v>1092277.3</v>
      </c>
      <c r="E23" s="11">
        <v>1227105.1000000001</v>
      </c>
      <c r="F23" s="11">
        <v>1043667</v>
      </c>
      <c r="G23" s="11">
        <v>1051477.1000000001</v>
      </c>
      <c r="H23" s="11">
        <v>1186646.3</v>
      </c>
      <c r="I23" s="11">
        <v>1578979.8</v>
      </c>
      <c r="J23" s="11">
        <v>1716503.5</v>
      </c>
      <c r="K23" s="11">
        <v>2064020.6</v>
      </c>
      <c r="L23" s="11">
        <v>2946584.3</v>
      </c>
      <c r="M23" s="6">
        <v>3375576.3</v>
      </c>
      <c r="N23" s="6">
        <v>3263812.6</v>
      </c>
      <c r="O23" s="6">
        <v>3427426.6</v>
      </c>
      <c r="P23" s="21">
        <v>5792946.5999999996</v>
      </c>
      <c r="Q23" s="6">
        <v>5960780.9000000004</v>
      </c>
      <c r="R23" s="6">
        <v>6161313.9000000004</v>
      </c>
      <c r="S23" s="6">
        <f t="shared" ref="S23:S25" si="9">SUM(C23:R23)</f>
        <v>42826348.299999997</v>
      </c>
      <c r="U23" s="14">
        <v>95447676.900000006</v>
      </c>
      <c r="W23" s="13">
        <f t="shared" si="2"/>
        <v>-52621328.600000009</v>
      </c>
    </row>
    <row r="24" spans="2:23" ht="37.5" customHeight="1" x14ac:dyDescent="0.25">
      <c r="B24" s="5" t="s">
        <v>21</v>
      </c>
      <c r="C24" s="11">
        <v>146744.29999999999</v>
      </c>
      <c r="D24" s="11">
        <v>220251.1</v>
      </c>
      <c r="E24" s="11">
        <v>181980.7</v>
      </c>
      <c r="F24" s="11">
        <v>339212.9</v>
      </c>
      <c r="G24" s="11">
        <v>377445.6</v>
      </c>
      <c r="H24" s="11">
        <v>296536.40000000002</v>
      </c>
      <c r="I24" s="11">
        <v>572173.69999999995</v>
      </c>
      <c r="J24" s="11">
        <v>915387.8</v>
      </c>
      <c r="K24" s="11">
        <v>806056.4</v>
      </c>
      <c r="L24" s="24">
        <v>892828</v>
      </c>
      <c r="M24" s="6">
        <v>633566.40093999996</v>
      </c>
      <c r="N24" s="6">
        <v>381128.7</v>
      </c>
      <c r="O24" s="6">
        <v>381152.2</v>
      </c>
      <c r="P24" s="21">
        <v>0</v>
      </c>
      <c r="Q24" s="6">
        <v>0</v>
      </c>
      <c r="R24" s="6">
        <v>0</v>
      </c>
      <c r="S24" s="6">
        <f t="shared" si="9"/>
        <v>6144464.2009400008</v>
      </c>
      <c r="U24" s="14">
        <v>7958840.2999999998</v>
      </c>
      <c r="W24" s="13">
        <f t="shared" si="2"/>
        <v>-1814376.099059999</v>
      </c>
    </row>
    <row r="25" spans="2:23" ht="39.75" customHeight="1" x14ac:dyDescent="0.25">
      <c r="B25" s="5" t="s">
        <v>22</v>
      </c>
      <c r="C25" s="11">
        <v>0</v>
      </c>
      <c r="D25" s="11">
        <v>1400</v>
      </c>
      <c r="E25" s="11">
        <v>638455.5</v>
      </c>
      <c r="F25" s="11">
        <v>637965</v>
      </c>
      <c r="G25" s="11">
        <v>311570.40000000002</v>
      </c>
      <c r="H25" s="11">
        <v>487165.7</v>
      </c>
      <c r="I25" s="11">
        <v>0</v>
      </c>
      <c r="J25" s="11">
        <v>50000</v>
      </c>
      <c r="K25" s="11">
        <v>73455.600000000006</v>
      </c>
      <c r="L25" s="11">
        <v>41564.9</v>
      </c>
      <c r="M25" s="6">
        <v>38253.699999999997</v>
      </c>
      <c r="N25" s="6">
        <v>151339.79999999999</v>
      </c>
      <c r="O25" s="6">
        <v>153662.70000000001</v>
      </c>
      <c r="P25" s="21">
        <v>0</v>
      </c>
      <c r="Q25" s="6">
        <v>0</v>
      </c>
      <c r="R25" s="6">
        <v>0</v>
      </c>
      <c r="S25" s="6">
        <f t="shared" si="9"/>
        <v>2584833.2999999998</v>
      </c>
      <c r="U25" s="14">
        <v>2458067.7999999998</v>
      </c>
      <c r="W25" s="13">
        <f t="shared" si="2"/>
        <v>126765.5</v>
      </c>
    </row>
    <row r="26" spans="2:23" ht="40.5" customHeight="1" x14ac:dyDescent="0.25">
      <c r="B26" s="5" t="s">
        <v>23</v>
      </c>
      <c r="C26" s="11">
        <v>50485</v>
      </c>
      <c r="D26" s="11">
        <v>33660.6</v>
      </c>
      <c r="E26" s="11">
        <v>31650</v>
      </c>
      <c r="F26" s="11">
        <v>30560</v>
      </c>
      <c r="G26" s="11">
        <v>30600</v>
      </c>
      <c r="H26" s="11">
        <v>47100</v>
      </c>
      <c r="I26" s="11">
        <v>199100</v>
      </c>
      <c r="J26" s="11">
        <v>3500</v>
      </c>
      <c r="K26" s="11">
        <v>97000</v>
      </c>
      <c r="L26" s="11">
        <v>109711.6</v>
      </c>
      <c r="M26" s="6">
        <v>120452.6</v>
      </c>
      <c r="N26" s="6">
        <v>125334.2</v>
      </c>
      <c r="O26" s="6">
        <v>130414.2</v>
      </c>
      <c r="P26" s="21">
        <v>135700.79999999999</v>
      </c>
      <c r="Q26" s="6">
        <v>141202.4</v>
      </c>
      <c r="R26" s="6">
        <v>146927.79999999999</v>
      </c>
      <c r="S26" s="6">
        <f>SUM(C26:R26)</f>
        <v>1433399.1999999997</v>
      </c>
      <c r="U26" s="14">
        <v>995711</v>
      </c>
      <c r="W26" s="13">
        <f t="shared" si="2"/>
        <v>437688.19999999972</v>
      </c>
    </row>
    <row r="27" spans="2:23" x14ac:dyDescent="0.25">
      <c r="W27" s="13"/>
    </row>
    <row r="28" spans="2:23" hidden="1" x14ac:dyDescent="0.25">
      <c r="C28" s="14">
        <v>1331058.3</v>
      </c>
      <c r="D28" s="14">
        <v>1526508.5</v>
      </c>
      <c r="E28" s="14">
        <v>2490024.2999999998</v>
      </c>
      <c r="F28" s="14">
        <v>2240192</v>
      </c>
      <c r="G28" s="14">
        <v>2322505.2000000002</v>
      </c>
      <c r="H28" s="14">
        <v>2590617.7999999998</v>
      </c>
      <c r="I28" s="14">
        <v>2698587.1</v>
      </c>
      <c r="J28" s="14">
        <v>4587368.7</v>
      </c>
      <c r="K28" s="14">
        <v>4234988.4000000004</v>
      </c>
      <c r="L28" s="14">
        <v>4825774.4000000004</v>
      </c>
      <c r="M28" s="14">
        <v>15323332.300000001</v>
      </c>
      <c r="N28" s="14">
        <v>18052664.5</v>
      </c>
      <c r="O28" s="14">
        <v>17104845.5</v>
      </c>
      <c r="P28" s="22">
        <v>16349559.9</v>
      </c>
      <c r="Q28" s="14">
        <v>16983331.899999999</v>
      </c>
      <c r="R28" s="14">
        <v>17626549.399999999</v>
      </c>
      <c r="S28" s="14">
        <v>130077844.8</v>
      </c>
    </row>
    <row r="29" spans="2:23" hidden="1" x14ac:dyDescent="0.25"/>
    <row r="30" spans="2:23" hidden="1" x14ac:dyDescent="0.25">
      <c r="C30" s="12">
        <f>C12-C28</f>
        <v>0</v>
      </c>
      <c r="D30" s="12">
        <f t="shared" ref="D30:S30" si="10">D12-D28</f>
        <v>0</v>
      </c>
      <c r="E30" s="12">
        <f t="shared" si="10"/>
        <v>0</v>
      </c>
      <c r="F30" s="12">
        <f t="shared" si="10"/>
        <v>0</v>
      </c>
      <c r="G30" s="12">
        <f t="shared" si="10"/>
        <v>0</v>
      </c>
      <c r="H30" s="12">
        <f t="shared" si="10"/>
        <v>0</v>
      </c>
      <c r="I30" s="12">
        <f t="shared" si="10"/>
        <v>0</v>
      </c>
      <c r="J30" s="12">
        <f t="shared" si="10"/>
        <v>0</v>
      </c>
      <c r="K30" s="12">
        <f t="shared" si="10"/>
        <v>0</v>
      </c>
      <c r="L30" s="12">
        <f t="shared" si="10"/>
        <v>26338.099999999627</v>
      </c>
      <c r="M30" s="12">
        <f t="shared" si="10"/>
        <v>-10915546.300000001</v>
      </c>
      <c r="N30" s="12">
        <f t="shared" si="10"/>
        <v>-13928049.199999999</v>
      </c>
      <c r="O30" s="12">
        <f t="shared" si="10"/>
        <v>-12796189.800000001</v>
      </c>
      <c r="P30" s="23">
        <f t="shared" si="10"/>
        <v>-9143592.8000000007</v>
      </c>
      <c r="Q30" s="12">
        <f t="shared" si="10"/>
        <v>-8374973.8999999966</v>
      </c>
      <c r="R30" s="12">
        <f t="shared" si="10"/>
        <v>-7741699.9999999963</v>
      </c>
      <c r="S30" s="12">
        <f t="shared" si="10"/>
        <v>-62663650.5</v>
      </c>
    </row>
    <row r="31" spans="2:23" hidden="1" x14ac:dyDescent="0.25"/>
  </sheetData>
  <mergeCells count="5">
    <mergeCell ref="O2:S2"/>
    <mergeCell ref="C8:S8"/>
    <mergeCell ref="B8:B9"/>
    <mergeCell ref="B6:S6"/>
    <mergeCell ref="O4:S4"/>
  </mergeCells>
  <pageMargins left="0.39370078740157483" right="0.39370078740157483" top="1.1811023622047245" bottom="0.39370078740157483" header="0.19685039370078741" footer="0.19685039370078741"/>
  <pageSetup paperSize="9" scale="44" orientation="landscape" r:id="rId1"/>
  <headerFooter differentFirst="1">
    <oddHeader>&amp;R
&amp;"Times New Roman,обычный"&amp;16 &amp;22 &amp;32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Наталья Кузнецова</cp:lastModifiedBy>
  <cp:lastPrinted>2025-01-10T04:04:43Z</cp:lastPrinted>
  <dcterms:modified xsi:type="dcterms:W3CDTF">2025-01-24T07:18:42Z</dcterms:modified>
</cp:coreProperties>
</file>